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hundersaidenergycom-my.sharepoint.com/personal/rob_west_thundersaidenergy_com/Documents/TSE/Analysis/"/>
    </mc:Choice>
  </mc:AlternateContent>
  <xr:revisionPtr revIDLastSave="343" documentId="8_{7491D714-1A25-4CA7-95AC-05A327FD4834}" xr6:coauthVersionLast="47" xr6:coauthVersionMax="47" xr10:uidLastSave="{A90BDA43-35A2-40CF-877A-C62668F4AE3A}"/>
  <bookViews>
    <workbookView xWindow="-120" yWindow="-120" windowWidth="38640" windowHeight="21120" xr2:uid="{14CB1A88-1A57-44A7-8CC6-1EAA1D24A4A7}"/>
  </bookViews>
  <sheets>
    <sheet name="LeBever" sheetId="1" r:id="rId1"/>
    <sheet name="Harecourt" sheetId="2" r:id="rId2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2" i="1" l="1"/>
  <c r="F52" i="1" l="1"/>
  <c r="F53" i="1"/>
  <c r="F57" i="1"/>
  <c r="F56" i="1"/>
  <c r="F55" i="1"/>
  <c r="F59" i="1"/>
  <c r="F54" i="1"/>
  <c r="F60" i="1"/>
  <c r="F61" i="1"/>
  <c r="F58" i="1"/>
  <c r="F51" i="1"/>
  <c r="F49" i="1"/>
  <c r="M14" i="1"/>
  <c r="M17" i="1"/>
  <c r="M16" i="1"/>
  <c r="M15" i="1"/>
  <c r="M18" i="1"/>
  <c r="M22" i="1"/>
  <c r="M9" i="1"/>
  <c r="M23" i="1"/>
  <c r="M27" i="1"/>
  <c r="M24" i="1"/>
  <c r="M25" i="1"/>
  <c r="M26" i="1"/>
  <c r="M34" i="1"/>
  <c r="M30" i="1"/>
  <c r="M29" i="1"/>
  <c r="M35" i="1"/>
  <c r="M32" i="1"/>
  <c r="M33" i="1"/>
  <c r="M37" i="1"/>
  <c r="M31" i="1"/>
  <c r="M28" i="1"/>
  <c r="M45" i="1"/>
  <c r="M38" i="1"/>
  <c r="M44" i="1"/>
  <c r="M20" i="1"/>
  <c r="M19" i="1"/>
  <c r="M39" i="1"/>
  <c r="M46" i="1"/>
  <c r="M60" i="1" s="1"/>
  <c r="M10" i="1"/>
  <c r="M21" i="1"/>
  <c r="M40" i="1"/>
  <c r="M8" i="1"/>
  <c r="M11" i="1"/>
  <c r="M12" i="1"/>
  <c r="M13" i="1"/>
  <c r="M36" i="1"/>
  <c r="M47" i="1"/>
  <c r="M61" i="1" s="1"/>
  <c r="M43" i="1"/>
  <c r="M41" i="1"/>
  <c r="M42" i="1"/>
  <c r="M48" i="1"/>
  <c r="M58" i="1" s="1"/>
  <c r="M7" i="1"/>
  <c r="M57" i="1" l="1"/>
  <c r="M54" i="1"/>
  <c r="M53" i="1"/>
  <c r="M59" i="1"/>
  <c r="M51" i="1"/>
  <c r="M56" i="1"/>
  <c r="M55" i="1"/>
  <c r="M52" i="1"/>
  <c r="M49" i="1"/>
</calcChain>
</file>

<file path=xl/sharedStrings.xml><?xml version="1.0" encoding="utf-8"?>
<sst xmlns="http://schemas.openxmlformats.org/spreadsheetml/2006/main" count="246" uniqueCount="169">
  <si>
    <t xml:space="preserve">Item </t>
  </si>
  <si>
    <t xml:space="preserve">One mattress </t>
  </si>
  <si>
    <t xml:space="preserve">Six blankets and one serge </t>
  </si>
  <si>
    <t xml:space="preserve">One green tapet [carpet bed cover] </t>
  </si>
  <si>
    <t xml:space="preserve">One torn coverlet with shields of sendal [a fine silk] </t>
  </si>
  <si>
    <t xml:space="preserve">Seven linen sheets </t>
  </si>
  <si>
    <t xml:space="preserve">One tablecloth </t>
  </si>
  <si>
    <t xml:space="preserve">Three tablecloths </t>
  </si>
  <si>
    <t xml:space="preserve">Three feather beds. </t>
  </si>
  <si>
    <t xml:space="preserve">Five cushions </t>
  </si>
  <si>
    <t xml:space="preserve">Three brass pots </t>
  </si>
  <si>
    <t xml:space="preserve">One brass pot </t>
  </si>
  <si>
    <t xml:space="preserve">Two pairs of brass pots </t>
  </si>
  <si>
    <t xml:space="preserve">One grate </t>
  </si>
  <si>
    <t xml:space="preserve">Two andirons </t>
  </si>
  <si>
    <t xml:space="preserve">Two basins with one washing vessel </t>
  </si>
  <si>
    <t xml:space="preserve">One iron herce [a frame supporting candles] </t>
  </si>
  <si>
    <t xml:space="preserve">One tripod [for lighting] </t>
  </si>
  <si>
    <t xml:space="preserve">One iron headpiece </t>
  </si>
  <si>
    <t xml:space="preserve">One iron spit </t>
  </si>
  <si>
    <t xml:space="preserve">One frying pan </t>
  </si>
  <si>
    <t xml:space="preserve">One funnel nd </t>
  </si>
  <si>
    <t xml:space="preserve">One small canvas bag </t>
  </si>
  <si>
    <t xml:space="preserve">Seven savenaps [table napkins] </t>
  </si>
  <si>
    <t xml:space="preserve">One old linen sheet </t>
  </si>
  <si>
    <t xml:space="preserve">Two pillows </t>
  </si>
  <si>
    <t xml:space="preserve">One cap </t>
  </si>
  <si>
    <t>One counter [chequer board?]</t>
  </si>
  <si>
    <t>value</t>
  </si>
  <si>
    <t>4s</t>
  </si>
  <si>
    <t>13s 6d</t>
  </si>
  <si>
    <t>2s</t>
  </si>
  <si>
    <t>5s</t>
  </si>
  <si>
    <t>18d</t>
  </si>
  <si>
    <t>8s</t>
  </si>
  <si>
    <t>6d</t>
  </si>
  <si>
    <t>6s</t>
  </si>
  <si>
    <t>2s 6d</t>
  </si>
  <si>
    <t>One broken brass pot</t>
  </si>
  <si>
    <t xml:space="preserve"> One latten candlestick, a plate, and a small brass plate </t>
  </si>
  <si>
    <t>3d</t>
  </si>
  <si>
    <t>12d</t>
  </si>
  <si>
    <t>2d</t>
  </si>
  <si>
    <t>1d</t>
  </si>
  <si>
    <t>5d</t>
  </si>
  <si>
    <t xml:space="preserve">Six silver spoons 6s </t>
  </si>
  <si>
    <t xml:space="preserve">Two coffers [chests] </t>
  </si>
  <si>
    <t xml:space="preserve">8d </t>
  </si>
  <si>
    <t xml:space="preserve">Two curtains </t>
  </si>
  <si>
    <t xml:space="preserve">Two remnants of cloth </t>
  </si>
  <si>
    <t xml:space="preserve">1d </t>
  </si>
  <si>
    <t xml:space="preserve">Six chests </t>
  </si>
  <si>
    <t xml:space="preserve">10s 10d </t>
  </si>
  <si>
    <t xml:space="preserve">One folding table </t>
  </si>
  <si>
    <t xml:space="preserve">12d </t>
  </si>
  <si>
    <t xml:space="preserve">Two chairs </t>
  </si>
  <si>
    <t xml:space="preserve">One aumbry </t>
  </si>
  <si>
    <t xml:space="preserve">6d </t>
  </si>
  <si>
    <t xml:space="preserve">Two 'anceres' [tubs?] </t>
  </si>
  <si>
    <t xml:space="preserve">Six casks of wine </t>
  </si>
  <si>
    <t xml:space="preserve">£4 </t>
  </si>
  <si>
    <t xml:space="preserve">One mazer </t>
  </si>
  <si>
    <t xml:space="preserve">6s </t>
  </si>
  <si>
    <t xml:space="preserve">Firewood </t>
  </si>
  <si>
    <t>3s</t>
  </si>
  <si>
    <t xml:space="preserve">One cup made out of a coconut with a silver foot and cover of silver </t>
  </si>
  <si>
    <t>£1 10s</t>
  </si>
  <si>
    <t>2. Household Goods of William Harecourt of Boston, Lincolnshire, 1383.</t>
  </si>
  <si>
    <t>Item</t>
  </si>
  <si>
    <t>Value</t>
  </si>
  <si>
    <t xml:space="preserve">Eight mazers bound with gilt-silver </t>
  </si>
  <si>
    <t xml:space="preserve">£5 </t>
  </si>
  <si>
    <t xml:space="preserve">Three silver cups with lids </t>
  </si>
  <si>
    <t xml:space="preserve"> Six plates of silver </t>
  </si>
  <si>
    <t>£2 10s</t>
  </si>
  <si>
    <t xml:space="preserve">Two beds </t>
  </si>
  <si>
    <t xml:space="preserve">£1 6s 8d </t>
  </si>
  <si>
    <t xml:space="preserve">Four more beds of worsted </t>
  </si>
  <si>
    <t xml:space="preserve">£3 </t>
  </si>
  <si>
    <t xml:space="preserve">Eight blankets and six quilts </t>
  </si>
  <si>
    <t xml:space="preserve">£2 </t>
  </si>
  <si>
    <t xml:space="preserve">Eight pairs of sheets </t>
  </si>
  <si>
    <t xml:space="preserve">Ten more pairs of sheets </t>
  </si>
  <si>
    <t xml:space="preserve">Four pairs of worsted curtains and two half-tester beds </t>
  </si>
  <si>
    <t>40s</t>
  </si>
  <si>
    <t xml:space="preserve">13s 4d </t>
  </si>
  <si>
    <t xml:space="preserve">Three great brass pans </t>
  </si>
  <si>
    <t xml:space="preserve">10s </t>
  </si>
  <si>
    <t xml:space="preserve">Eight more brass pots </t>
  </si>
  <si>
    <t xml:space="preserve">Five small pans </t>
  </si>
  <si>
    <t xml:space="preserve">Three basins and three water jugs </t>
  </si>
  <si>
    <t>One great basin</t>
  </si>
  <si>
    <t xml:space="preserve">6s 8d </t>
  </si>
  <si>
    <t xml:space="preserve">Thirty pewter vessels </t>
  </si>
  <si>
    <t xml:space="preserve">£1 </t>
  </si>
  <si>
    <t xml:space="preserve">Four pewter bottles, six quart pots, two gallon pots and four pint pots of pewter  </t>
  </si>
  <si>
    <t>10S</t>
  </si>
  <si>
    <t xml:space="preserve">One backplate for a fireplace, four andirons, two spits, an iron candlestick </t>
  </si>
  <si>
    <t>£1</t>
  </si>
  <si>
    <t xml:space="preserve">A great leaden pan and five small leads </t>
  </si>
  <si>
    <t xml:space="preserve">£2 10s </t>
  </si>
  <si>
    <t xml:space="preserve">Two great arks [wooden coffers] </t>
  </si>
  <si>
    <t xml:space="preserve">Five small arks </t>
  </si>
  <si>
    <t>16s</t>
  </si>
  <si>
    <t xml:space="preserve">Three tables and three pairs of trestles </t>
  </si>
  <si>
    <t xml:space="preserve">Three dossers [ornamental cloths behind a chair], six bankers [embroidered covering for a bench or chair] and eighteen cushions </t>
  </si>
  <si>
    <t xml:space="preserve">Three feather beds </t>
  </si>
  <si>
    <t xml:space="preserve">15s </t>
  </si>
  <si>
    <t xml:space="preserve">A screen  </t>
  </si>
  <si>
    <t>6s 8d</t>
  </si>
  <si>
    <t xml:space="preserve">Two hawks and a 'gentle' falcon </t>
  </si>
  <si>
    <t>£10</t>
  </si>
  <si>
    <t xml:space="preserve">1. Household Goods of Hugh le Bever of London, 1337 </t>
  </si>
  <si>
    <t>Pounds</t>
  </si>
  <si>
    <t>Shillings</t>
  </si>
  <si>
    <t>Pence</t>
  </si>
  <si>
    <t>Number</t>
  </si>
  <si>
    <t>Category</t>
  </si>
  <si>
    <t>Furniture</t>
  </si>
  <si>
    <t>Mattress</t>
  </si>
  <si>
    <t>Cushions</t>
  </si>
  <si>
    <t>Pots</t>
  </si>
  <si>
    <t>Grate</t>
  </si>
  <si>
    <t>Andirons</t>
  </si>
  <si>
    <t>Headpiece</t>
  </si>
  <si>
    <t>Pillows</t>
  </si>
  <si>
    <t>Cap</t>
  </si>
  <si>
    <t>Furnishings</t>
  </si>
  <si>
    <t>Blankets</t>
  </si>
  <si>
    <t>Tripod</t>
  </si>
  <si>
    <t>Funnel</t>
  </si>
  <si>
    <t>Coffers</t>
  </si>
  <si>
    <t>Bed Cover</t>
  </si>
  <si>
    <t>Linen Sheets</t>
  </si>
  <si>
    <t>Iron Spit</t>
  </si>
  <si>
    <t>Canvas Bag</t>
  </si>
  <si>
    <t>Linen Sheet</t>
  </si>
  <si>
    <t>Coverlet</t>
  </si>
  <si>
    <t>Table</t>
  </si>
  <si>
    <t>Chests</t>
  </si>
  <si>
    <t>Table Cloth</t>
  </si>
  <si>
    <t>Table Cloths</t>
  </si>
  <si>
    <t>Feather Beds</t>
  </si>
  <si>
    <t>Curtains</t>
  </si>
  <si>
    <t>Cloth</t>
  </si>
  <si>
    <t>Cookware</t>
  </si>
  <si>
    <t>Lighting</t>
  </si>
  <si>
    <t>Candlestick and plate</t>
  </si>
  <si>
    <t>Heating</t>
  </si>
  <si>
    <t>Washing</t>
  </si>
  <si>
    <t>Two basins</t>
  </si>
  <si>
    <t>Iron candle-support</t>
  </si>
  <si>
    <t>Fuel</t>
  </si>
  <si>
    <t>Firewood</t>
  </si>
  <si>
    <t>Silver Spoons</t>
  </si>
  <si>
    <t>Expensive cup</t>
  </si>
  <si>
    <t>Mazer</t>
  </si>
  <si>
    <t>Wine</t>
  </si>
  <si>
    <t>Food &amp; Beverages</t>
  </si>
  <si>
    <t>Tableware</t>
  </si>
  <si>
    <t>Chairs</t>
  </si>
  <si>
    <t>Apparel</t>
  </si>
  <si>
    <t>Chequer Board</t>
  </si>
  <si>
    <t>Entertainment</t>
  </si>
  <si>
    <t>Napkins</t>
  </si>
  <si>
    <t>Shelving</t>
  </si>
  <si>
    <t>Two tubs</t>
  </si>
  <si>
    <t>Total</t>
  </si>
  <si>
    <t>Note: Hugh le Bever was a taverner, so the 'six casks of wine' may be unusual and/or work-related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</si>
</sst>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25894"/>
      <name val="Georgia"/>
      <family val="1"/>
    </font>
    <font>
      <sz val="11"/>
      <color rgb="FF325886"/>
      <name val="Georgia"/>
      <family val="1"/>
    </font>
    <font>
      <b/>
      <i/>
      <sz val="16"/>
      <color rgb="FF325894"/>
      <name val="Georgia"/>
      <family val="1"/>
    </font>
    <font>
      <sz val="11"/>
      <color rgb="FF325886"/>
      <name val="Calibri"/>
      <family val="2"/>
      <scheme val="minor"/>
    </font>
    <font>
      <i/>
      <sz val="11"/>
      <color rgb="FF325894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C9E0F1"/>
        <bgColor indexed="64"/>
      </patternFill>
    </fill>
    <fill>
      <patternFill patternType="solid">
        <fgColor rgb="FFD9E3E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4F81BD"/>
      </top>
      <bottom style="thin">
        <color rgb="FF4F81B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B338"/>
      <color rgb="FF141A3C"/>
      <color rgb="FF2B387F"/>
      <color rgb="FF325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38923611111111E-2"/>
          <c:y val="5.0925925925925923E-2"/>
          <c:w val="0.80617048611111108"/>
          <c:h val="0.62770924467774858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LeBever!$M$6</c:f>
              <c:strCache>
                <c:ptCount val="1"/>
                <c:pt idx="0">
                  <c:v>Pounds</c:v>
                </c:pt>
              </c:strCache>
            </c:strRef>
          </c:tx>
          <c:spPr>
            <a:solidFill>
              <a:srgbClr val="66CC6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276F3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3D-4A3A-A52C-C24951F5F306}"/>
              </c:ext>
            </c:extLst>
          </c:dPt>
          <c:dPt>
            <c:idx val="2"/>
            <c:invertIfNegative val="0"/>
            <c:bubble3D val="0"/>
            <c:spPr>
              <a:solidFill>
                <a:srgbClr val="2B38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3D-4A3A-A52C-C24951F5F306}"/>
              </c:ext>
            </c:extLst>
          </c:dPt>
          <c:dPt>
            <c:idx val="3"/>
            <c:invertIfNegative val="0"/>
            <c:bubble3D val="0"/>
            <c:spPr>
              <a:solidFill>
                <a:srgbClr val="141A3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3D-4A3A-A52C-C24951F5F306}"/>
              </c:ext>
            </c:extLst>
          </c:dPt>
          <c:dPt>
            <c:idx val="4"/>
            <c:invertIfNegative val="0"/>
            <c:bubble3D val="0"/>
            <c:spPr>
              <a:solidFill>
                <a:srgbClr val="507B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3D-4A3A-A52C-C24951F5F306}"/>
              </c:ext>
            </c:extLst>
          </c:dPt>
          <c:dPt>
            <c:idx val="5"/>
            <c:invertIfNegative val="0"/>
            <c:bubble3D val="0"/>
            <c:spPr>
              <a:solidFill>
                <a:srgbClr val="D8B33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3D-4A3A-A52C-C24951F5F306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3D-4A3A-A52C-C24951F5F306}"/>
              </c:ext>
            </c:extLst>
          </c:dPt>
          <c:dPt>
            <c:idx val="7"/>
            <c:invertIfNegative val="0"/>
            <c:bubble3D val="0"/>
            <c:spPr>
              <a:solidFill>
                <a:srgbClr val="CC92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3D-4A3A-A52C-C24951F5F306}"/>
              </c:ext>
            </c:extLst>
          </c:dPt>
          <c:dPt>
            <c:idx val="8"/>
            <c:invertIfNegative val="0"/>
            <c:bubble3D val="0"/>
            <c:spPr>
              <a:solidFill>
                <a:srgbClr val="9352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3D-4A3A-A52C-C24951F5F306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3D-4A3A-A52C-C24951F5F306}"/>
              </c:ext>
            </c:extLst>
          </c:dPt>
          <c:dPt>
            <c:idx val="10"/>
            <c:invertIfNegative val="0"/>
            <c:bubble3D val="0"/>
            <c:spPr>
              <a:pattFill prst="ltUpDiag">
                <a:fgClr>
                  <a:sysClr val="window" lastClr="FFFFFF">
                    <a:lumMod val="50000"/>
                  </a:sysClr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3D-4A3A-A52C-C24951F5F306}"/>
              </c:ext>
            </c:extLst>
          </c:dPt>
          <c:cat>
            <c:strRef>
              <c:f>LeBever!$E$51:$E$61</c:f>
              <c:strCache>
                <c:ptCount val="11"/>
                <c:pt idx="0">
                  <c:v>Furniture</c:v>
                </c:pt>
                <c:pt idx="1">
                  <c:v>Furnishings</c:v>
                </c:pt>
                <c:pt idx="2">
                  <c:v>Cookware</c:v>
                </c:pt>
                <c:pt idx="3">
                  <c:v>Tableware</c:v>
                </c:pt>
                <c:pt idx="4">
                  <c:v>Washing</c:v>
                </c:pt>
                <c:pt idx="5">
                  <c:v>Lighting</c:v>
                </c:pt>
                <c:pt idx="6">
                  <c:v>Heating</c:v>
                </c:pt>
                <c:pt idx="7">
                  <c:v>Fuel</c:v>
                </c:pt>
                <c:pt idx="8">
                  <c:v>Apparel</c:v>
                </c:pt>
                <c:pt idx="9">
                  <c:v>Entertainment</c:v>
                </c:pt>
                <c:pt idx="10">
                  <c:v>Food &amp; Beverages</c:v>
                </c:pt>
              </c:strCache>
            </c:strRef>
          </c:cat>
          <c:val>
            <c:numRef>
              <c:f>LeBever!$M$51:$M$61</c:f>
              <c:numCache>
                <c:formatCode>#,##0.00</c:formatCode>
                <c:ptCount val="11"/>
                <c:pt idx="0">
                  <c:v>1.65</c:v>
                </c:pt>
                <c:pt idx="1">
                  <c:v>1.8416666666666666</c:v>
                </c:pt>
                <c:pt idx="2">
                  <c:v>0.65416666666666667</c:v>
                </c:pt>
                <c:pt idx="3">
                  <c:v>2.104166666666667</c:v>
                </c:pt>
                <c:pt idx="4">
                  <c:v>0.35</c:v>
                </c:pt>
                <c:pt idx="5">
                  <c:v>0.79999999999999993</c:v>
                </c:pt>
                <c:pt idx="6">
                  <c:v>8.7499999999999994E-2</c:v>
                </c:pt>
                <c:pt idx="7">
                  <c:v>0.15</c:v>
                </c:pt>
                <c:pt idx="8">
                  <c:v>0.1125</c:v>
                </c:pt>
                <c:pt idx="9">
                  <c:v>0.2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9-4509-97D0-788D90D37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7161760"/>
        <c:axId val="2001672576"/>
      </c:barChart>
      <c:lineChart>
        <c:grouping val="stacked"/>
        <c:varyColors val="0"/>
        <c:ser>
          <c:idx val="0"/>
          <c:order val="1"/>
          <c:tx>
            <c:strRef>
              <c:f>LeBever!$F$6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D8B338"/>
              </a:solidFill>
              <a:ln w="9525">
                <a:solidFill>
                  <a:srgbClr val="2B387F"/>
                </a:solidFill>
              </a:ln>
              <a:effectLst/>
            </c:spPr>
          </c:marker>
          <c:cat>
            <c:strRef>
              <c:f>LeBever!$E$51:$E$61</c:f>
              <c:strCache>
                <c:ptCount val="11"/>
                <c:pt idx="0">
                  <c:v>Furniture</c:v>
                </c:pt>
                <c:pt idx="1">
                  <c:v>Furnishings</c:v>
                </c:pt>
                <c:pt idx="2">
                  <c:v>Cookware</c:v>
                </c:pt>
                <c:pt idx="3">
                  <c:v>Tableware</c:v>
                </c:pt>
                <c:pt idx="4">
                  <c:v>Washing</c:v>
                </c:pt>
                <c:pt idx="5">
                  <c:v>Lighting</c:v>
                </c:pt>
                <c:pt idx="6">
                  <c:v>Heating</c:v>
                </c:pt>
                <c:pt idx="7">
                  <c:v>Fuel</c:v>
                </c:pt>
                <c:pt idx="8">
                  <c:v>Apparel</c:v>
                </c:pt>
                <c:pt idx="9">
                  <c:v>Entertainment</c:v>
                </c:pt>
                <c:pt idx="10">
                  <c:v>Food &amp; Beverages</c:v>
                </c:pt>
              </c:strCache>
            </c:strRef>
          </c:cat>
          <c:val>
            <c:numRef>
              <c:f>LeBever!$F$51:$F$61</c:f>
              <c:numCache>
                <c:formatCode>General</c:formatCode>
                <c:ptCount val="11"/>
                <c:pt idx="0">
                  <c:v>16</c:v>
                </c:pt>
                <c:pt idx="1">
                  <c:v>29</c:v>
                </c:pt>
                <c:pt idx="2">
                  <c:v>10</c:v>
                </c:pt>
                <c:pt idx="3">
                  <c:v>16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3D-4A3A-A52C-C24951F5F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21983"/>
        <c:axId val="720510335"/>
      </c:lineChart>
      <c:catAx>
        <c:axId val="7271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25894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2001672576"/>
        <c:crosses val="autoZero"/>
        <c:auto val="1"/>
        <c:lblAlgn val="ctr"/>
        <c:lblOffset val="100"/>
        <c:noMultiLvlLbl val="0"/>
      </c:catAx>
      <c:valAx>
        <c:axId val="2001672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25894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 of Items (£)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819444444444444E-3"/>
              <c:y val="9.53226159230096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25894"/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25894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727161760"/>
        <c:crosses val="autoZero"/>
        <c:crossBetween val="between"/>
      </c:valAx>
      <c:valAx>
        <c:axId val="720510335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25894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r>
                  <a:rPr lang="en-GB"/>
                  <a:t>Number of Items (#)</a:t>
                </a:r>
              </a:p>
            </c:rich>
          </c:tx>
          <c:layout>
            <c:manualLayout>
              <c:xMode val="edge"/>
              <c:yMode val="edge"/>
              <c:x val="0.95836545138888873"/>
              <c:y val="0.12434055118110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25894"/>
                  </a:solidFill>
                  <a:latin typeface="Georgia" panose="020405020504050203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25894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720521983"/>
        <c:crosses val="max"/>
        <c:crossBetween val="between"/>
      </c:valAx>
      <c:catAx>
        <c:axId val="7205219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051033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047916666666665"/>
          <c:y val="7.3483158355205594E-2"/>
          <c:w val="0.36863541666666666"/>
          <c:h val="9.8404053659959176E-2"/>
        </c:manualLayout>
      </c:layout>
      <c:overlay val="0"/>
      <c:spPr>
        <a:solidFill>
          <a:sysClr val="window" lastClr="FFFFFF">
            <a:alpha val="90000"/>
          </a:sysClr>
        </a:solidFill>
        <a:ln>
          <a:solidFill>
            <a:sysClr val="window" lastClr="FFFFFF">
              <a:lumMod val="65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25894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325894"/>
          </a:solidFill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604837</xdr:colOff>
      <xdr:row>64</xdr:row>
      <xdr:rowOff>104775</xdr:rowOff>
    </xdr:from>
    <xdr:to>
      <xdr:col>11</xdr:col>
      <xdr:colOff>345037</xdr:colOff>
      <xdr:row>78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7EA974-F7DD-44AE-9E8E-CCE3CEAF2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D0E1-C161-46E2-89DD-B84EB03A6D69}">
  <sheetPr codeName="Sheet1"/>
  <dimension ref="E1:N95"/>
  <sheetViews>
    <sheetView tabSelected="1" workbookViewId="0">
      <pane xSplit="5" ySplit="6" topLeftCell="F38" activePane="bottomRight" state="frozen"/>
      <selection pane="topRight" activeCell="F1" sqref="F1"/>
      <selection pane="bottomLeft" activeCell="A7" sqref="A7"/>
      <selection pane="bottomRight" activeCell="N52" sqref="N52"/>
    </sheetView>
  </sheetViews>
  <sheetFormatPr defaultRowHeight="15" x14ac:dyDescent="0.25"/>
  <cols>
    <col min="1" max="4" width="0.85546875" customWidth="1"/>
    <col min="5" max="5" width="35" customWidth="1"/>
    <col min="6" max="6" width="9.28515625" style="3" bestFit="1" customWidth="1"/>
    <col min="7" max="7" width="18.5703125" bestFit="1" customWidth="1"/>
    <col min="8" max="8" width="35" customWidth="1"/>
    <col min="10" max="13" width="9.140625" style="3"/>
  </cols>
  <sheetData>
    <row r="1" spans="5:13" ht="5.25" customHeight="1" x14ac:dyDescent="0.25"/>
    <row r="2" spans="5:13" ht="5.25" customHeight="1" x14ac:dyDescent="0.25"/>
    <row r="3" spans="5:13" ht="20.25" x14ac:dyDescent="0.25">
      <c r="E3" s="15" t="s">
        <v>112</v>
      </c>
      <c r="F3" s="6"/>
      <c r="G3" s="1"/>
      <c r="H3" s="1"/>
    </row>
    <row r="4" spans="5:13" ht="5.25" customHeight="1" x14ac:dyDescent="0.25">
      <c r="E4" s="1"/>
      <c r="F4" s="6"/>
      <c r="G4" s="1"/>
      <c r="H4" s="1"/>
    </row>
    <row r="5" spans="5:13" ht="5.25" customHeight="1" x14ac:dyDescent="0.25">
      <c r="E5" s="1"/>
      <c r="F5" s="6"/>
      <c r="G5" s="1"/>
      <c r="H5" s="1"/>
    </row>
    <row r="6" spans="5:13" x14ac:dyDescent="0.25">
      <c r="E6" s="11" t="s">
        <v>0</v>
      </c>
      <c r="F6" s="12" t="s">
        <v>116</v>
      </c>
      <c r="G6" s="11" t="s">
        <v>117</v>
      </c>
      <c r="H6" s="11" t="s">
        <v>68</v>
      </c>
      <c r="I6" s="13" t="s">
        <v>28</v>
      </c>
      <c r="J6" s="14" t="s">
        <v>113</v>
      </c>
      <c r="K6" s="14" t="s">
        <v>114</v>
      </c>
      <c r="L6" s="14" t="s">
        <v>115</v>
      </c>
      <c r="M6" s="14" t="s">
        <v>113</v>
      </c>
    </row>
    <row r="7" spans="5:13" s="1" customFormat="1" x14ac:dyDescent="0.25">
      <c r="E7" s="4" t="s">
        <v>1</v>
      </c>
      <c r="F7" s="7">
        <v>1</v>
      </c>
      <c r="G7" s="4" t="s">
        <v>118</v>
      </c>
      <c r="H7" s="4" t="s">
        <v>119</v>
      </c>
      <c r="I7" s="4" t="s">
        <v>29</v>
      </c>
      <c r="J7" s="7"/>
      <c r="K7" s="7">
        <v>4</v>
      </c>
      <c r="L7" s="7"/>
      <c r="M7" s="10">
        <f>J7+K7/20+L7/(20*12)</f>
        <v>0.2</v>
      </c>
    </row>
    <row r="8" spans="5:13" s="1" customFormat="1" x14ac:dyDescent="0.25">
      <c r="E8" s="4" t="s">
        <v>51</v>
      </c>
      <c r="F8" s="7">
        <v>6</v>
      </c>
      <c r="G8" s="4" t="s">
        <v>118</v>
      </c>
      <c r="H8" s="4" t="s">
        <v>139</v>
      </c>
      <c r="I8" s="4" t="s">
        <v>52</v>
      </c>
      <c r="J8" s="7"/>
      <c r="K8" s="7">
        <v>10</v>
      </c>
      <c r="L8" s="7">
        <v>10</v>
      </c>
      <c r="M8" s="10">
        <f>J8+K8/20+L8/(20*12)</f>
        <v>0.54166666666666663</v>
      </c>
    </row>
    <row r="9" spans="5:13" s="1" customFormat="1" x14ac:dyDescent="0.25">
      <c r="E9" s="4" t="s">
        <v>8</v>
      </c>
      <c r="F9" s="7">
        <v>3</v>
      </c>
      <c r="G9" s="4" t="s">
        <v>118</v>
      </c>
      <c r="H9" s="4" t="s">
        <v>142</v>
      </c>
      <c r="I9" s="4" t="s">
        <v>34</v>
      </c>
      <c r="J9" s="7"/>
      <c r="K9" s="7">
        <v>8</v>
      </c>
      <c r="L9" s="7"/>
      <c r="M9" s="10">
        <f>J9+K9/20+L9/(20*12)</f>
        <v>0.4</v>
      </c>
    </row>
    <row r="10" spans="5:13" s="1" customFormat="1" x14ac:dyDescent="0.25">
      <c r="E10" s="4" t="s">
        <v>46</v>
      </c>
      <c r="F10" s="7">
        <v>2</v>
      </c>
      <c r="G10" s="4" t="s">
        <v>118</v>
      </c>
      <c r="H10" s="4" t="s">
        <v>131</v>
      </c>
      <c r="I10" s="4" t="s">
        <v>47</v>
      </c>
      <c r="J10" s="7"/>
      <c r="K10" s="7">
        <v>8</v>
      </c>
      <c r="L10" s="7"/>
      <c r="M10" s="10">
        <f>J10+K10/20+L10/(20*12)</f>
        <v>0.4</v>
      </c>
    </row>
    <row r="11" spans="5:13" s="1" customFormat="1" x14ac:dyDescent="0.25">
      <c r="E11" s="4" t="s">
        <v>53</v>
      </c>
      <c r="F11" s="7">
        <v>1</v>
      </c>
      <c r="G11" s="4" t="s">
        <v>118</v>
      </c>
      <c r="H11" s="4" t="s">
        <v>138</v>
      </c>
      <c r="I11" s="4" t="s">
        <v>54</v>
      </c>
      <c r="J11" s="7"/>
      <c r="K11" s="7"/>
      <c r="L11" s="7">
        <v>12</v>
      </c>
      <c r="M11" s="10">
        <f>J11+K11/20+L11/(20*12)</f>
        <v>0.05</v>
      </c>
    </row>
    <row r="12" spans="5:13" s="1" customFormat="1" x14ac:dyDescent="0.25">
      <c r="E12" s="4" t="s">
        <v>55</v>
      </c>
      <c r="F12" s="7">
        <v>2</v>
      </c>
      <c r="G12" s="4" t="s">
        <v>118</v>
      </c>
      <c r="H12" s="4" t="s">
        <v>160</v>
      </c>
      <c r="I12" s="4" t="s">
        <v>47</v>
      </c>
      <c r="J12" s="7"/>
      <c r="K12" s="7"/>
      <c r="L12" s="7">
        <v>8</v>
      </c>
      <c r="M12" s="10">
        <f>J12+K12/20+L12/(20*12)</f>
        <v>3.3333333333333333E-2</v>
      </c>
    </row>
    <row r="13" spans="5:13" s="1" customFormat="1" x14ac:dyDescent="0.25">
      <c r="E13" s="4" t="s">
        <v>56</v>
      </c>
      <c r="F13" s="7">
        <v>1</v>
      </c>
      <c r="G13" s="4" t="s">
        <v>118</v>
      </c>
      <c r="H13" s="4" t="s">
        <v>165</v>
      </c>
      <c r="I13" s="4" t="s">
        <v>57</v>
      </c>
      <c r="J13" s="7"/>
      <c r="K13" s="7"/>
      <c r="L13" s="7">
        <v>6</v>
      </c>
      <c r="M13" s="10">
        <f>J13+K13/20+L13/(20*12)</f>
        <v>2.5000000000000001E-2</v>
      </c>
    </row>
    <row r="14" spans="5:13" s="1" customFormat="1" x14ac:dyDescent="0.25">
      <c r="E14" s="4" t="s">
        <v>2</v>
      </c>
      <c r="F14" s="7">
        <v>6</v>
      </c>
      <c r="G14" s="4" t="s">
        <v>127</v>
      </c>
      <c r="H14" s="4" t="s">
        <v>128</v>
      </c>
      <c r="I14" s="4" t="s">
        <v>30</v>
      </c>
      <c r="J14" s="7"/>
      <c r="K14" s="7">
        <v>13</v>
      </c>
      <c r="L14" s="7">
        <v>6</v>
      </c>
      <c r="M14" s="10">
        <f>J14+K14/20+L14/(20*12)</f>
        <v>0.67500000000000004</v>
      </c>
    </row>
    <row r="15" spans="5:13" s="1" customFormat="1" x14ac:dyDescent="0.25">
      <c r="E15" s="4" t="s">
        <v>5</v>
      </c>
      <c r="F15" s="7">
        <v>7</v>
      </c>
      <c r="G15" s="4" t="s">
        <v>127</v>
      </c>
      <c r="H15" s="4" t="s">
        <v>133</v>
      </c>
      <c r="I15" s="4" t="s">
        <v>32</v>
      </c>
      <c r="J15" s="7"/>
      <c r="K15" s="7">
        <v>5</v>
      </c>
      <c r="L15" s="7"/>
      <c r="M15" s="10">
        <f>J15+K15/20+L15/(20*12)</f>
        <v>0.25</v>
      </c>
    </row>
    <row r="16" spans="5:13" s="1" customFormat="1" ht="28.5" x14ac:dyDescent="0.25">
      <c r="E16" s="5" t="s">
        <v>4</v>
      </c>
      <c r="F16" s="8">
        <v>1</v>
      </c>
      <c r="G16" s="4" t="s">
        <v>127</v>
      </c>
      <c r="H16" s="5" t="s">
        <v>137</v>
      </c>
      <c r="I16" s="4" t="s">
        <v>29</v>
      </c>
      <c r="J16" s="7"/>
      <c r="K16" s="7">
        <v>4</v>
      </c>
      <c r="L16" s="7"/>
      <c r="M16" s="10">
        <f>J16+K16/20+L16/(20*12)</f>
        <v>0.2</v>
      </c>
    </row>
    <row r="17" spans="5:13" s="1" customFormat="1" x14ac:dyDescent="0.25">
      <c r="E17" s="4" t="s">
        <v>3</v>
      </c>
      <c r="F17" s="7">
        <v>1</v>
      </c>
      <c r="G17" s="4" t="s">
        <v>127</v>
      </c>
      <c r="H17" s="4" t="s">
        <v>132</v>
      </c>
      <c r="I17" s="4" t="s">
        <v>31</v>
      </c>
      <c r="J17" s="7"/>
      <c r="K17" s="7">
        <v>2</v>
      </c>
      <c r="L17" s="7"/>
      <c r="M17" s="10">
        <f>J17+K17/20+L17/(20*12)</f>
        <v>0.1</v>
      </c>
    </row>
    <row r="18" spans="5:13" s="16" customFormat="1" x14ac:dyDescent="0.25">
      <c r="E18" s="17" t="s">
        <v>6</v>
      </c>
      <c r="F18" s="9">
        <v>1</v>
      </c>
      <c r="G18" s="17" t="s">
        <v>127</v>
      </c>
      <c r="H18" s="17" t="s">
        <v>140</v>
      </c>
      <c r="I18" s="17" t="s">
        <v>31</v>
      </c>
      <c r="J18" s="9"/>
      <c r="K18" s="9">
        <v>2</v>
      </c>
      <c r="L18" s="9"/>
      <c r="M18" s="18">
        <f>J18+K18/20+L18/(20*12)</f>
        <v>0.1</v>
      </c>
    </row>
    <row r="19" spans="5:13" s="1" customFormat="1" x14ac:dyDescent="0.25">
      <c r="E19" s="4" t="s">
        <v>25</v>
      </c>
      <c r="F19" s="7">
        <v>2</v>
      </c>
      <c r="G19" s="4" t="s">
        <v>127</v>
      </c>
      <c r="H19" s="4" t="s">
        <v>125</v>
      </c>
      <c r="I19" s="4" t="s">
        <v>40</v>
      </c>
      <c r="J19" s="7"/>
      <c r="K19" s="7"/>
      <c r="L19" s="7">
        <v>3</v>
      </c>
      <c r="M19" s="10">
        <f>J19+K19/20+L19/(20*12)</f>
        <v>1.2500000000000001E-2</v>
      </c>
    </row>
    <row r="20" spans="5:13" s="1" customFormat="1" x14ac:dyDescent="0.25">
      <c r="E20" s="4" t="s">
        <v>24</v>
      </c>
      <c r="F20" s="7">
        <v>1</v>
      </c>
      <c r="G20" s="4" t="s">
        <v>127</v>
      </c>
      <c r="H20" s="4" t="s">
        <v>136</v>
      </c>
      <c r="I20" s="4" t="s">
        <v>43</v>
      </c>
      <c r="J20" s="7"/>
      <c r="K20" s="7"/>
      <c r="L20" s="7">
        <v>1</v>
      </c>
      <c r="M20" s="10">
        <f>J20+K20/20+L20/(20*12)</f>
        <v>4.1666666666666666E-3</v>
      </c>
    </row>
    <row r="21" spans="5:13" s="1" customFormat="1" x14ac:dyDescent="0.25">
      <c r="E21" s="4" t="s">
        <v>48</v>
      </c>
      <c r="F21" s="7">
        <v>2</v>
      </c>
      <c r="G21" s="4" t="s">
        <v>127</v>
      </c>
      <c r="H21" s="4" t="s">
        <v>143</v>
      </c>
      <c r="I21" s="4" t="s">
        <v>47</v>
      </c>
      <c r="J21" s="7"/>
      <c r="K21" s="7">
        <v>8</v>
      </c>
      <c r="L21" s="7"/>
      <c r="M21" s="10">
        <f>J21+K21/20+L21/(20*12)</f>
        <v>0.4</v>
      </c>
    </row>
    <row r="22" spans="5:13" s="1" customFormat="1" x14ac:dyDescent="0.25">
      <c r="E22" s="4" t="s">
        <v>7</v>
      </c>
      <c r="F22" s="7">
        <v>3</v>
      </c>
      <c r="G22" s="4" t="s">
        <v>127</v>
      </c>
      <c r="H22" s="4" t="s">
        <v>141</v>
      </c>
      <c r="I22" s="4" t="s">
        <v>33</v>
      </c>
      <c r="J22" s="7"/>
      <c r="K22" s="7"/>
      <c r="L22" s="7">
        <v>18</v>
      </c>
      <c r="M22" s="10">
        <f>J22+K22/20+L22/(20*12)</f>
        <v>7.4999999999999997E-2</v>
      </c>
    </row>
    <row r="23" spans="5:13" s="1" customFormat="1" x14ac:dyDescent="0.25">
      <c r="E23" s="4" t="s">
        <v>9</v>
      </c>
      <c r="F23" s="7">
        <v>5</v>
      </c>
      <c r="G23" s="4" t="s">
        <v>127</v>
      </c>
      <c r="H23" s="4" t="s">
        <v>120</v>
      </c>
      <c r="I23" s="4" t="s">
        <v>35</v>
      </c>
      <c r="J23" s="7"/>
      <c r="K23" s="7"/>
      <c r="L23" s="7">
        <v>6</v>
      </c>
      <c r="M23" s="10">
        <f>J23+K23/20+L23/(20*12)</f>
        <v>2.5000000000000001E-2</v>
      </c>
    </row>
    <row r="24" spans="5:13" s="1" customFormat="1" x14ac:dyDescent="0.25">
      <c r="E24" s="4" t="s">
        <v>11</v>
      </c>
      <c r="F24" s="7">
        <v>1</v>
      </c>
      <c r="G24" s="4" t="s">
        <v>145</v>
      </c>
      <c r="H24" s="4" t="s">
        <v>121</v>
      </c>
      <c r="I24" s="4" t="s">
        <v>36</v>
      </c>
      <c r="J24" s="7"/>
      <c r="K24" s="7">
        <v>6</v>
      </c>
      <c r="L24" s="7"/>
      <c r="M24" s="10">
        <f>J24+K24/20+L24/(20*12)</f>
        <v>0.3</v>
      </c>
    </row>
    <row r="25" spans="5:13" s="1" customFormat="1" x14ac:dyDescent="0.25">
      <c r="E25" s="4" t="s">
        <v>12</v>
      </c>
      <c r="F25" s="7">
        <v>4</v>
      </c>
      <c r="G25" s="4" t="s">
        <v>145</v>
      </c>
      <c r="H25" s="4" t="s">
        <v>121</v>
      </c>
      <c r="I25" s="4" t="s">
        <v>37</v>
      </c>
      <c r="J25" s="7"/>
      <c r="K25" s="7">
        <v>2</v>
      </c>
      <c r="L25" s="7">
        <v>6</v>
      </c>
      <c r="M25" s="10">
        <f>J25+K25/20+L25/(20*12)</f>
        <v>0.125</v>
      </c>
    </row>
    <row r="26" spans="5:13" s="1" customFormat="1" x14ac:dyDescent="0.25">
      <c r="E26" s="5" t="s">
        <v>38</v>
      </c>
      <c r="F26" s="8">
        <v>1</v>
      </c>
      <c r="G26" s="4" t="s">
        <v>145</v>
      </c>
      <c r="H26" s="4" t="s">
        <v>121</v>
      </c>
      <c r="I26" s="4" t="s">
        <v>37</v>
      </c>
      <c r="J26" s="7"/>
      <c r="K26" s="7">
        <v>2</v>
      </c>
      <c r="L26" s="7">
        <v>6</v>
      </c>
      <c r="M26" s="10">
        <f>J26+K26/20+L26/(20*12)</f>
        <v>0.125</v>
      </c>
    </row>
    <row r="27" spans="5:13" s="1" customFormat="1" x14ac:dyDescent="0.25">
      <c r="E27" s="4" t="s">
        <v>10</v>
      </c>
      <c r="F27" s="7">
        <v>3</v>
      </c>
      <c r="G27" s="4" t="s">
        <v>145</v>
      </c>
      <c r="H27" s="4" t="s">
        <v>121</v>
      </c>
      <c r="I27" s="4" t="s">
        <v>31</v>
      </c>
      <c r="J27" s="7"/>
      <c r="K27" s="7">
        <v>2</v>
      </c>
      <c r="L27" s="7"/>
      <c r="M27" s="10">
        <f>J27+K27/20+L27/(20*12)</f>
        <v>0.1</v>
      </c>
    </row>
    <row r="28" spans="5:13" s="1" customFormat="1" x14ac:dyDescent="0.25">
      <c r="E28" s="4" t="s">
        <v>20</v>
      </c>
      <c r="F28" s="7">
        <v>1</v>
      </c>
      <c r="G28" s="4" t="s">
        <v>145</v>
      </c>
      <c r="H28" s="4" t="s">
        <v>121</v>
      </c>
      <c r="I28" s="4" t="s">
        <v>43</v>
      </c>
      <c r="J28" s="7"/>
      <c r="K28" s="7"/>
      <c r="L28" s="7">
        <v>1</v>
      </c>
      <c r="M28" s="10">
        <f>J28+K28/20+L28/(20*12)</f>
        <v>4.1666666666666666E-3</v>
      </c>
    </row>
    <row r="29" spans="5:13" s="1" customFormat="1" x14ac:dyDescent="0.25">
      <c r="E29" s="4" t="s">
        <v>14</v>
      </c>
      <c r="F29" s="7">
        <v>2</v>
      </c>
      <c r="G29" s="4" t="s">
        <v>148</v>
      </c>
      <c r="H29" s="4" t="s">
        <v>123</v>
      </c>
      <c r="I29" s="4" t="s">
        <v>33</v>
      </c>
      <c r="J29" s="7"/>
      <c r="K29" s="7"/>
      <c r="L29" s="7">
        <v>18</v>
      </c>
      <c r="M29" s="10">
        <f>J29+K29/20+L29/(20*12)</f>
        <v>7.4999999999999997E-2</v>
      </c>
    </row>
    <row r="30" spans="5:13" s="1" customFormat="1" x14ac:dyDescent="0.25">
      <c r="E30" s="4" t="s">
        <v>13</v>
      </c>
      <c r="F30" s="7">
        <v>1</v>
      </c>
      <c r="G30" s="4" t="s">
        <v>148</v>
      </c>
      <c r="H30" s="4" t="s">
        <v>122</v>
      </c>
      <c r="I30" s="4" t="s">
        <v>40</v>
      </c>
      <c r="J30" s="7"/>
      <c r="K30" s="7"/>
      <c r="L30" s="7">
        <v>3</v>
      </c>
      <c r="M30" s="10">
        <f>J30+K30/20+L30/(20*12)</f>
        <v>1.2500000000000001E-2</v>
      </c>
    </row>
    <row r="31" spans="5:13" s="1" customFormat="1" x14ac:dyDescent="0.25">
      <c r="E31" s="4" t="s">
        <v>19</v>
      </c>
      <c r="F31" s="7">
        <v>1</v>
      </c>
      <c r="G31" s="4" t="s">
        <v>148</v>
      </c>
      <c r="H31" s="4" t="s">
        <v>134</v>
      </c>
      <c r="I31" s="4" t="s">
        <v>40</v>
      </c>
      <c r="J31" s="7"/>
      <c r="K31" s="7"/>
      <c r="L31" s="7"/>
      <c r="M31" s="10">
        <f>J31+K31/20+L31/(20*12)</f>
        <v>0</v>
      </c>
    </row>
    <row r="32" spans="5:13" s="1" customFormat="1" x14ac:dyDescent="0.25">
      <c r="E32" s="4" t="s">
        <v>16</v>
      </c>
      <c r="F32" s="7">
        <v>1</v>
      </c>
      <c r="G32" s="5" t="s">
        <v>146</v>
      </c>
      <c r="H32" s="4" t="s">
        <v>151</v>
      </c>
      <c r="I32" s="4" t="s">
        <v>41</v>
      </c>
      <c r="J32" s="7"/>
      <c r="K32" s="7">
        <v>12</v>
      </c>
      <c r="L32" s="7"/>
      <c r="M32" s="10">
        <f>J32+K32/20+L32/(20*12)</f>
        <v>0.6</v>
      </c>
    </row>
    <row r="33" spans="5:13" s="1" customFormat="1" x14ac:dyDescent="0.25">
      <c r="E33" s="4" t="s">
        <v>17</v>
      </c>
      <c r="F33" s="7">
        <v>1</v>
      </c>
      <c r="G33" s="5" t="s">
        <v>146</v>
      </c>
      <c r="H33" s="4" t="s">
        <v>129</v>
      </c>
      <c r="I33" s="4" t="s">
        <v>42</v>
      </c>
      <c r="J33" s="7"/>
      <c r="K33" s="7">
        <v>2</v>
      </c>
      <c r="L33" s="7"/>
      <c r="M33" s="10">
        <f>J33+K33/20+L33/(20*12)</f>
        <v>0.1</v>
      </c>
    </row>
    <row r="34" spans="5:13" s="1" customFormat="1" ht="28.5" x14ac:dyDescent="0.25">
      <c r="E34" s="5" t="s">
        <v>39</v>
      </c>
      <c r="F34" s="8">
        <v>1</v>
      </c>
      <c r="G34" s="5" t="s">
        <v>146</v>
      </c>
      <c r="H34" s="5" t="s">
        <v>147</v>
      </c>
      <c r="I34" s="4" t="s">
        <v>31</v>
      </c>
      <c r="J34" s="7"/>
      <c r="K34" s="7">
        <v>2</v>
      </c>
      <c r="L34" s="7"/>
      <c r="M34" s="10">
        <f>J34+K34/20+L34/(20*12)</f>
        <v>0.1</v>
      </c>
    </row>
    <row r="35" spans="5:13" s="1" customFormat="1" x14ac:dyDescent="0.25">
      <c r="E35" s="4" t="s">
        <v>15</v>
      </c>
      <c r="F35" s="7">
        <v>2</v>
      </c>
      <c r="G35" s="4" t="s">
        <v>149</v>
      </c>
      <c r="H35" s="4" t="s">
        <v>150</v>
      </c>
      <c r="I35" s="4" t="s">
        <v>32</v>
      </c>
      <c r="J35" s="7"/>
      <c r="K35" s="7">
        <v>5</v>
      </c>
      <c r="L35" s="7"/>
      <c r="M35" s="10">
        <f>J35+K35/20+L35/(20*12)</f>
        <v>0.25</v>
      </c>
    </row>
    <row r="36" spans="5:13" s="1" customFormat="1" x14ac:dyDescent="0.25">
      <c r="E36" s="4" t="s">
        <v>58</v>
      </c>
      <c r="F36" s="7">
        <v>2</v>
      </c>
      <c r="G36" s="4" t="s">
        <v>149</v>
      </c>
      <c r="H36" s="4" t="s">
        <v>166</v>
      </c>
      <c r="I36" s="4" t="s">
        <v>31</v>
      </c>
      <c r="J36" s="7"/>
      <c r="K36" s="7">
        <v>2</v>
      </c>
      <c r="L36" s="7"/>
      <c r="M36" s="10">
        <f>J36+K36/20+L36/(20*12)</f>
        <v>0.1</v>
      </c>
    </row>
    <row r="37" spans="5:13" s="1" customFormat="1" x14ac:dyDescent="0.25">
      <c r="E37" s="4" t="s">
        <v>18</v>
      </c>
      <c r="F37" s="7">
        <v>1</v>
      </c>
      <c r="G37" s="4" t="s">
        <v>161</v>
      </c>
      <c r="H37" s="4" t="s">
        <v>124</v>
      </c>
      <c r="I37" s="4" t="s">
        <v>42</v>
      </c>
      <c r="J37" s="7"/>
      <c r="K37" s="7">
        <v>2</v>
      </c>
      <c r="L37" s="7"/>
      <c r="M37" s="10">
        <f>J37+K37/20+L37/(20*12)</f>
        <v>0.1</v>
      </c>
    </row>
    <row r="38" spans="5:13" s="1" customFormat="1" x14ac:dyDescent="0.25">
      <c r="E38" s="4" t="s">
        <v>22</v>
      </c>
      <c r="F38" s="7">
        <v>1</v>
      </c>
      <c r="G38" s="4" t="s">
        <v>161</v>
      </c>
      <c r="H38" s="4" t="s">
        <v>135</v>
      </c>
      <c r="I38" s="4" t="s">
        <v>43</v>
      </c>
      <c r="J38" s="7"/>
      <c r="K38" s="7"/>
      <c r="L38" s="7">
        <v>1</v>
      </c>
      <c r="M38" s="10">
        <f>J38+K38/20+L38/(20*12)</f>
        <v>4.1666666666666666E-3</v>
      </c>
    </row>
    <row r="39" spans="5:13" s="1" customFormat="1" x14ac:dyDescent="0.25">
      <c r="E39" s="4" t="s">
        <v>26</v>
      </c>
      <c r="F39" s="7">
        <v>1</v>
      </c>
      <c r="G39" s="4" t="s">
        <v>161</v>
      </c>
      <c r="H39" s="4" t="s">
        <v>126</v>
      </c>
      <c r="I39" s="4" t="s">
        <v>43</v>
      </c>
      <c r="J39" s="7"/>
      <c r="K39" s="7"/>
      <c r="L39" s="7">
        <v>1</v>
      </c>
      <c r="M39" s="10">
        <f>J39+K39/20+L39/(20*12)</f>
        <v>4.1666666666666666E-3</v>
      </c>
    </row>
    <row r="40" spans="5:13" s="1" customFormat="1" x14ac:dyDescent="0.25">
      <c r="E40" s="4" t="s">
        <v>49</v>
      </c>
      <c r="F40" s="7">
        <v>2</v>
      </c>
      <c r="G40" s="4" t="s">
        <v>161</v>
      </c>
      <c r="H40" s="4" t="s">
        <v>144</v>
      </c>
      <c r="I40" s="4" t="s">
        <v>50</v>
      </c>
      <c r="J40" s="7"/>
      <c r="K40" s="7"/>
      <c r="L40" s="7">
        <v>1</v>
      </c>
      <c r="M40" s="10">
        <f>J40+K40/20+L40/(20*12)</f>
        <v>4.1666666666666666E-3</v>
      </c>
    </row>
    <row r="41" spans="5:13" s="1" customFormat="1" ht="42.75" x14ac:dyDescent="0.25">
      <c r="E41" s="5" t="s">
        <v>65</v>
      </c>
      <c r="F41" s="8">
        <v>1</v>
      </c>
      <c r="G41" s="5" t="s">
        <v>159</v>
      </c>
      <c r="H41" s="5" t="s">
        <v>155</v>
      </c>
      <c r="I41" s="4" t="s">
        <v>66</v>
      </c>
      <c r="J41" s="7">
        <v>1</v>
      </c>
      <c r="K41" s="7">
        <v>10</v>
      </c>
      <c r="L41" s="7"/>
      <c r="M41" s="10">
        <f>J41+K41/20+L41/(20*12)</f>
        <v>1.5</v>
      </c>
    </row>
    <row r="42" spans="5:13" s="1" customFormat="1" x14ac:dyDescent="0.25">
      <c r="E42" s="4" t="s">
        <v>45</v>
      </c>
      <c r="F42" s="7">
        <v>6</v>
      </c>
      <c r="G42" s="5" t="s">
        <v>159</v>
      </c>
      <c r="H42" s="4" t="s">
        <v>154</v>
      </c>
      <c r="I42" s="4" t="s">
        <v>62</v>
      </c>
      <c r="J42" s="7"/>
      <c r="K42" s="7">
        <v>6</v>
      </c>
      <c r="L42" s="7"/>
      <c r="M42" s="10">
        <f>J42+K42/20+L42/(20*12)</f>
        <v>0.3</v>
      </c>
    </row>
    <row r="43" spans="5:13" s="1" customFormat="1" x14ac:dyDescent="0.25">
      <c r="E43" s="4" t="s">
        <v>61</v>
      </c>
      <c r="F43" s="8">
        <v>1</v>
      </c>
      <c r="G43" s="5" t="s">
        <v>159</v>
      </c>
      <c r="H43" s="4" t="s">
        <v>156</v>
      </c>
      <c r="I43" s="4" t="s">
        <v>36</v>
      </c>
      <c r="J43" s="7"/>
      <c r="K43" s="7">
        <v>6</v>
      </c>
      <c r="L43" s="7"/>
      <c r="M43" s="10">
        <f>J43+K43/20+L43/(20*12)</f>
        <v>0.3</v>
      </c>
    </row>
    <row r="44" spans="5:13" s="1" customFormat="1" x14ac:dyDescent="0.25">
      <c r="E44" s="4" t="s">
        <v>23</v>
      </c>
      <c r="F44" s="7">
        <v>7</v>
      </c>
      <c r="G44" s="5" t="s">
        <v>159</v>
      </c>
      <c r="H44" s="4" t="s">
        <v>164</v>
      </c>
      <c r="I44" s="4" t="s">
        <v>44</v>
      </c>
      <c r="J44" s="7"/>
      <c r="K44" s="7"/>
      <c r="L44" s="7"/>
      <c r="M44" s="10">
        <f>J44+K44/20+L44/(20*12)</f>
        <v>0</v>
      </c>
    </row>
    <row r="45" spans="5:13" s="1" customFormat="1" x14ac:dyDescent="0.25">
      <c r="E45" s="4" t="s">
        <v>21</v>
      </c>
      <c r="F45" s="7">
        <v>1</v>
      </c>
      <c r="G45" s="5" t="s">
        <v>159</v>
      </c>
      <c r="H45" s="4" t="s">
        <v>130</v>
      </c>
      <c r="I45" s="4" t="s">
        <v>43</v>
      </c>
      <c r="J45" s="7"/>
      <c r="K45" s="7"/>
      <c r="L45" s="7">
        <v>1</v>
      </c>
      <c r="M45" s="10">
        <f>J45+K45/20+L45/(20*12)</f>
        <v>4.1666666666666666E-3</v>
      </c>
    </row>
    <row r="46" spans="5:13" s="1" customFormat="1" x14ac:dyDescent="0.25">
      <c r="E46" s="4" t="s">
        <v>27</v>
      </c>
      <c r="F46" s="7">
        <v>1</v>
      </c>
      <c r="G46" s="4" t="s">
        <v>163</v>
      </c>
      <c r="H46" s="4" t="s">
        <v>162</v>
      </c>
      <c r="I46" s="4" t="s">
        <v>29</v>
      </c>
      <c r="J46" s="7"/>
      <c r="K46" s="7">
        <v>4</v>
      </c>
      <c r="L46" s="7"/>
      <c r="M46" s="10">
        <f>J46+K46/20+L46/(20*12)</f>
        <v>0.2</v>
      </c>
    </row>
    <row r="47" spans="5:13" s="1" customFormat="1" x14ac:dyDescent="0.25">
      <c r="E47" s="4" t="s">
        <v>59</v>
      </c>
      <c r="F47" s="7">
        <v>6</v>
      </c>
      <c r="G47" s="4" t="s">
        <v>158</v>
      </c>
      <c r="H47" s="4" t="s">
        <v>157</v>
      </c>
      <c r="I47" s="4" t="s">
        <v>60</v>
      </c>
      <c r="J47" s="7">
        <v>4</v>
      </c>
      <c r="K47" s="7"/>
      <c r="L47" s="7"/>
      <c r="M47" s="10">
        <f>J47+K47/20+L47/(20*12)</f>
        <v>4</v>
      </c>
    </row>
    <row r="48" spans="5:13" s="1" customFormat="1" x14ac:dyDescent="0.25">
      <c r="E48" s="4" t="s">
        <v>63</v>
      </c>
      <c r="F48" s="7">
        <v>1</v>
      </c>
      <c r="G48" s="4" t="s">
        <v>152</v>
      </c>
      <c r="H48" s="4" t="s">
        <v>153</v>
      </c>
      <c r="I48" s="4" t="s">
        <v>64</v>
      </c>
      <c r="J48" s="7"/>
      <c r="K48" s="7">
        <v>3</v>
      </c>
      <c r="L48" s="7"/>
      <c r="M48" s="10">
        <f>J48+K48/20+L48/(20*12)</f>
        <v>0.15</v>
      </c>
    </row>
    <row r="49" spans="5:14" s="1" customFormat="1" x14ac:dyDescent="0.25">
      <c r="E49" s="11" t="s">
        <v>167</v>
      </c>
      <c r="F49" s="12">
        <f>SUM(F7:F48)</f>
        <v>95</v>
      </c>
      <c r="G49" s="11"/>
      <c r="H49" s="11"/>
      <c r="I49" s="11"/>
      <c r="J49" s="12"/>
      <c r="K49" s="12"/>
      <c r="L49" s="12"/>
      <c r="M49" s="27">
        <f>SUM(M7:M48)</f>
        <v>11.949999999999998</v>
      </c>
    </row>
    <row r="51" spans="5:14" x14ac:dyDescent="0.25">
      <c r="E51" s="20" t="s">
        <v>118</v>
      </c>
      <c r="F51" s="19">
        <f>SUMIF($G$7:$G$48, $E51, $F$7:$F$48)</f>
        <v>16</v>
      </c>
      <c r="G51" s="22"/>
      <c r="H51" s="22"/>
      <c r="I51" s="22"/>
      <c r="J51" s="23"/>
      <c r="K51" s="23"/>
      <c r="L51" s="23"/>
      <c r="M51" s="24">
        <f>SUMIF($G$7:$G$48, $E51, $M$7:$M$48)</f>
        <v>1.65</v>
      </c>
    </row>
    <row r="52" spans="5:14" x14ac:dyDescent="0.25">
      <c r="E52" s="20" t="s">
        <v>127</v>
      </c>
      <c r="F52" s="19">
        <f>SUMIF($G$7:$G$48, $E52, $F$7:$F$48)</f>
        <v>29</v>
      </c>
      <c r="G52" s="22"/>
      <c r="H52" s="22"/>
      <c r="I52" s="22"/>
      <c r="J52" s="23"/>
      <c r="K52" s="23"/>
      <c r="L52" s="23"/>
      <c r="M52" s="24">
        <f>SUMIF($G$7:$G$48, $E52, $M$7:$M$48)</f>
        <v>1.8416666666666666</v>
      </c>
      <c r="N52" s="28">
        <f>M52/SUM(M51:M60)</f>
        <v>0.23165618448637315</v>
      </c>
    </row>
    <row r="53" spans="5:14" x14ac:dyDescent="0.25">
      <c r="E53" s="20" t="s">
        <v>145</v>
      </c>
      <c r="F53" s="19">
        <f>SUMIF($G$7:$G$48, $E53, $F$7:$F$48)</f>
        <v>10</v>
      </c>
      <c r="G53" s="22"/>
      <c r="H53" s="22"/>
      <c r="I53" s="22"/>
      <c r="J53" s="23"/>
      <c r="K53" s="23"/>
      <c r="L53" s="23"/>
      <c r="M53" s="24">
        <f>SUMIF($G$7:$G$48, $E53, $M$7:$M$48)</f>
        <v>0.65416666666666667</v>
      </c>
    </row>
    <row r="54" spans="5:14" x14ac:dyDescent="0.25">
      <c r="E54" s="25" t="s">
        <v>159</v>
      </c>
      <c r="F54" s="19">
        <f>SUMIF($G$7:$G$48, $E54, $F$7:$F$48)</f>
        <v>16</v>
      </c>
      <c r="G54" s="22"/>
      <c r="H54" s="22"/>
      <c r="I54" s="22"/>
      <c r="J54" s="23"/>
      <c r="K54" s="23"/>
      <c r="L54" s="23"/>
      <c r="M54" s="24">
        <f>SUMIF($G$7:$G$48, $E54, $M$7:$M$48)</f>
        <v>2.104166666666667</v>
      </c>
    </row>
    <row r="55" spans="5:14" x14ac:dyDescent="0.25">
      <c r="E55" s="20" t="s">
        <v>149</v>
      </c>
      <c r="F55" s="19">
        <f>SUMIF($G$7:$G$48, $E55, $F$7:$F$48)</f>
        <v>4</v>
      </c>
      <c r="G55" s="22"/>
      <c r="H55" s="22"/>
      <c r="I55" s="22"/>
      <c r="J55" s="23"/>
      <c r="K55" s="23"/>
      <c r="L55" s="23"/>
      <c r="M55" s="24">
        <f>SUMIF($G$7:$G$48, $E55, $M$7:$M$48)</f>
        <v>0.35</v>
      </c>
    </row>
    <row r="56" spans="5:14" x14ac:dyDescent="0.25">
      <c r="E56" s="25" t="s">
        <v>146</v>
      </c>
      <c r="F56" s="19">
        <f>SUMIF($G$7:$G$48, $E56, $F$7:$F$48)</f>
        <v>3</v>
      </c>
      <c r="G56" s="22"/>
      <c r="H56" s="22"/>
      <c r="I56" s="22"/>
      <c r="J56" s="23"/>
      <c r="K56" s="23"/>
      <c r="L56" s="23"/>
      <c r="M56" s="24">
        <f>SUMIF($G$7:$G$48, $E56, $M$7:$M$48)</f>
        <v>0.79999999999999993</v>
      </c>
    </row>
    <row r="57" spans="5:14" x14ac:dyDescent="0.25">
      <c r="E57" s="20" t="s">
        <v>148</v>
      </c>
      <c r="F57" s="19">
        <f>SUMIF($G$7:$G$48, $E57, $F$7:$F$48)</f>
        <v>4</v>
      </c>
      <c r="G57" s="22"/>
      <c r="H57" s="22"/>
      <c r="I57" s="22"/>
      <c r="J57" s="23"/>
      <c r="K57" s="23"/>
      <c r="L57" s="23"/>
      <c r="M57" s="24">
        <f>SUMIF($G$7:$G$48, $E57, $M$7:$M$48)</f>
        <v>8.7499999999999994E-2</v>
      </c>
    </row>
    <row r="58" spans="5:14" x14ac:dyDescent="0.25">
      <c r="E58" s="20" t="s">
        <v>152</v>
      </c>
      <c r="F58" s="19">
        <f>SUMIF($G$7:$G$48, $E58, $F$7:$F$48)</f>
        <v>1</v>
      </c>
      <c r="G58" s="22"/>
      <c r="H58" s="22"/>
      <c r="I58" s="22"/>
      <c r="J58" s="23"/>
      <c r="K58" s="23"/>
      <c r="L58" s="23"/>
      <c r="M58" s="24">
        <f>SUMIF($G$7:$G$48, $E58, $M$7:$M$48)</f>
        <v>0.15</v>
      </c>
    </row>
    <row r="59" spans="5:14" x14ac:dyDescent="0.25">
      <c r="E59" s="20" t="s">
        <v>161</v>
      </c>
      <c r="F59" s="19">
        <f>SUMIF($G$7:$G$48, $E59, $F$7:$F$48)</f>
        <v>5</v>
      </c>
      <c r="G59" s="22"/>
      <c r="H59" s="22"/>
      <c r="I59" s="22"/>
      <c r="J59" s="23"/>
      <c r="K59" s="23"/>
      <c r="L59" s="23"/>
      <c r="M59" s="24">
        <f>SUMIF($G$7:$G$48, $E59, $M$7:$M$48)</f>
        <v>0.1125</v>
      </c>
    </row>
    <row r="60" spans="5:14" x14ac:dyDescent="0.25">
      <c r="E60" s="20" t="s">
        <v>163</v>
      </c>
      <c r="F60" s="19">
        <f>SUMIF($G$7:$G$48, $E60, $F$7:$F$48)</f>
        <v>1</v>
      </c>
      <c r="G60" s="22"/>
      <c r="H60" s="22"/>
      <c r="I60" s="22"/>
      <c r="J60" s="23"/>
      <c r="K60" s="23"/>
      <c r="L60" s="23"/>
      <c r="M60" s="24">
        <f>SUMIF($G$7:$G$48, $E60, $M$7:$M$48)</f>
        <v>0.2</v>
      </c>
    </row>
    <row r="61" spans="5:14" x14ac:dyDescent="0.25">
      <c r="E61" s="20" t="s">
        <v>158</v>
      </c>
      <c r="F61" s="19">
        <f>SUMIF($G$7:$G$48, $E61, $F$7:$F$48)</f>
        <v>6</v>
      </c>
      <c r="G61" s="22"/>
      <c r="H61" s="22"/>
      <c r="I61" s="22"/>
      <c r="J61" s="23"/>
      <c r="K61" s="23"/>
      <c r="L61" s="23"/>
      <c r="M61" s="24">
        <f>SUMIF($G$7:$G$48, $E61, $M$7:$M$48)</f>
        <v>4</v>
      </c>
    </row>
    <row r="63" spans="5:14" x14ac:dyDescent="0.25">
      <c r="E63" s="26" t="s">
        <v>168</v>
      </c>
    </row>
    <row r="95" spans="5:8" x14ac:dyDescent="0.25">
      <c r="E95" s="1"/>
      <c r="F95" s="6"/>
      <c r="G95" s="1"/>
      <c r="H9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98BE-EF12-4BCA-89BA-EA97D80445B2}">
  <sheetPr codeName="Sheet2"/>
  <dimension ref="E1:J35"/>
  <sheetViews>
    <sheetView workbookViewId="0">
      <selection activeCell="E12" sqref="E12"/>
    </sheetView>
  </sheetViews>
  <sheetFormatPr defaultRowHeight="15" x14ac:dyDescent="0.25"/>
  <cols>
    <col min="1" max="4" width="1.140625" customWidth="1"/>
    <col min="5" max="5" width="68.140625" customWidth="1"/>
    <col min="6" max="6" width="9.140625" style="3"/>
  </cols>
  <sheetData>
    <row r="1" spans="5:10" ht="5.25" customHeight="1" x14ac:dyDescent="0.25"/>
    <row r="2" spans="5:10" ht="5.25" customHeight="1" x14ac:dyDescent="0.25"/>
    <row r="3" spans="5:10" ht="5.25" customHeight="1" x14ac:dyDescent="0.25"/>
    <row r="4" spans="5:10" ht="5.25" customHeight="1" x14ac:dyDescent="0.25"/>
    <row r="5" spans="5:10" ht="5.25" customHeight="1" x14ac:dyDescent="0.25"/>
    <row r="6" spans="5:10" ht="5.25" customHeight="1" x14ac:dyDescent="0.25"/>
    <row r="7" spans="5:10" ht="5.25" customHeight="1" x14ac:dyDescent="0.25"/>
    <row r="8" spans="5:10" x14ac:dyDescent="0.25">
      <c r="E8" s="1" t="s">
        <v>67</v>
      </c>
      <c r="G8" s="3"/>
      <c r="H8" s="3"/>
      <c r="I8" s="3"/>
      <c r="J8" s="3"/>
    </row>
    <row r="9" spans="5:10" x14ac:dyDescent="0.25">
      <c r="E9" s="1" t="s">
        <v>68</v>
      </c>
      <c r="F9" s="3" t="s">
        <v>69</v>
      </c>
      <c r="G9" s="3"/>
      <c r="H9" s="3"/>
      <c r="I9" s="3"/>
      <c r="J9" s="3"/>
    </row>
    <row r="10" spans="5:10" x14ac:dyDescent="0.25">
      <c r="E10" s="1" t="s">
        <v>70</v>
      </c>
      <c r="F10" s="3" t="s">
        <v>71</v>
      </c>
      <c r="G10" s="3"/>
      <c r="H10" s="3"/>
      <c r="I10" s="3"/>
      <c r="J10" s="3"/>
    </row>
    <row r="11" spans="5:10" x14ac:dyDescent="0.25">
      <c r="E11" s="1" t="s">
        <v>72</v>
      </c>
      <c r="F11" s="3" t="s">
        <v>60</v>
      </c>
      <c r="G11" s="3"/>
      <c r="H11" s="3"/>
      <c r="I11" s="3"/>
      <c r="J11" s="3"/>
    </row>
    <row r="12" spans="5:10" x14ac:dyDescent="0.25">
      <c r="E12" s="1" t="s">
        <v>73</v>
      </c>
      <c r="F12" s="3" t="s">
        <v>74</v>
      </c>
      <c r="G12" s="3"/>
      <c r="H12" s="3"/>
      <c r="I12" s="3"/>
      <c r="J12" s="3"/>
    </row>
    <row r="13" spans="5:10" x14ac:dyDescent="0.25">
      <c r="E13" s="1" t="s">
        <v>75</v>
      </c>
      <c r="F13" s="3" t="s">
        <v>76</v>
      </c>
      <c r="G13" s="3"/>
      <c r="H13" s="3"/>
      <c r="I13" s="3"/>
      <c r="J13" s="3"/>
    </row>
    <row r="14" spans="5:10" x14ac:dyDescent="0.25">
      <c r="E14" s="1" t="s">
        <v>77</v>
      </c>
      <c r="F14" s="3" t="s">
        <v>78</v>
      </c>
      <c r="G14" s="3"/>
      <c r="H14" s="3"/>
      <c r="I14" s="3"/>
      <c r="J14" s="3"/>
    </row>
    <row r="15" spans="5:10" x14ac:dyDescent="0.25">
      <c r="E15" s="1" t="s">
        <v>79</v>
      </c>
      <c r="F15" s="3" t="s">
        <v>80</v>
      </c>
      <c r="G15" s="3"/>
      <c r="H15" s="3"/>
      <c r="I15" s="3"/>
      <c r="J15" s="3"/>
    </row>
    <row r="16" spans="5:10" x14ac:dyDescent="0.25">
      <c r="E16" s="1" t="s">
        <v>81</v>
      </c>
      <c r="F16" s="3" t="s">
        <v>80</v>
      </c>
      <c r="G16" s="3"/>
      <c r="H16" s="3"/>
      <c r="I16" s="3"/>
      <c r="J16" s="3"/>
    </row>
    <row r="17" spans="5:10" x14ac:dyDescent="0.25">
      <c r="E17" s="1" t="s">
        <v>82</v>
      </c>
      <c r="F17" s="3" t="s">
        <v>80</v>
      </c>
      <c r="G17" s="3"/>
      <c r="H17" s="3"/>
      <c r="I17" s="3"/>
      <c r="J17" s="3"/>
    </row>
    <row r="18" spans="5:10" x14ac:dyDescent="0.25">
      <c r="E18" s="2" t="s">
        <v>83</v>
      </c>
      <c r="F18" s="21" t="s">
        <v>76</v>
      </c>
      <c r="G18" s="3"/>
      <c r="H18" s="3"/>
      <c r="I18" s="3"/>
      <c r="J18" s="3"/>
    </row>
    <row r="19" spans="5:10" x14ac:dyDescent="0.25">
      <c r="E19" s="1" t="s">
        <v>10</v>
      </c>
      <c r="F19" s="3" t="s">
        <v>84</v>
      </c>
      <c r="G19" s="3"/>
      <c r="H19" s="3"/>
      <c r="I19" s="3"/>
      <c r="J19" s="3"/>
    </row>
    <row r="20" spans="5:10" x14ac:dyDescent="0.25">
      <c r="E20" s="1" t="s">
        <v>88</v>
      </c>
      <c r="F20" s="3" t="s">
        <v>85</v>
      </c>
      <c r="G20" s="3"/>
      <c r="H20" s="3"/>
      <c r="I20" s="3"/>
      <c r="J20" s="3"/>
    </row>
    <row r="21" spans="5:10" x14ac:dyDescent="0.25">
      <c r="E21" s="1" t="s">
        <v>86</v>
      </c>
      <c r="F21" s="3" t="s">
        <v>87</v>
      </c>
      <c r="G21" s="3"/>
      <c r="H21" s="3"/>
      <c r="I21" s="3"/>
      <c r="J21" s="3"/>
    </row>
    <row r="22" spans="5:10" x14ac:dyDescent="0.25">
      <c r="E22" s="1" t="s">
        <v>89</v>
      </c>
      <c r="F22" s="3" t="s">
        <v>87</v>
      </c>
      <c r="G22" s="3"/>
      <c r="H22" s="3"/>
      <c r="I22" s="3"/>
      <c r="J22" s="3"/>
    </row>
    <row r="23" spans="5:10" x14ac:dyDescent="0.25">
      <c r="E23" s="1" t="s">
        <v>90</v>
      </c>
      <c r="F23" s="3" t="s">
        <v>85</v>
      </c>
      <c r="G23" s="3"/>
      <c r="H23" s="3"/>
      <c r="I23" s="3"/>
      <c r="J23" s="3"/>
    </row>
    <row r="24" spans="5:10" x14ac:dyDescent="0.25">
      <c r="E24" s="1" t="s">
        <v>91</v>
      </c>
      <c r="F24" s="3" t="s">
        <v>92</v>
      </c>
      <c r="G24" s="3"/>
      <c r="H24" s="3"/>
      <c r="I24" s="3"/>
      <c r="J24" s="3"/>
    </row>
    <row r="25" spans="5:10" x14ac:dyDescent="0.25">
      <c r="E25" s="1" t="s">
        <v>93</v>
      </c>
      <c r="F25" s="3" t="s">
        <v>94</v>
      </c>
      <c r="G25" s="3"/>
      <c r="H25" s="3"/>
      <c r="I25" s="3"/>
      <c r="J25" s="3"/>
    </row>
    <row r="26" spans="5:10" ht="30" x14ac:dyDescent="0.25">
      <c r="E26" s="2" t="s">
        <v>95</v>
      </c>
      <c r="F26" s="3" t="s">
        <v>96</v>
      </c>
      <c r="G26" s="3"/>
      <c r="H26" s="3"/>
      <c r="I26" s="3"/>
      <c r="J26" s="3"/>
    </row>
    <row r="27" spans="5:10" x14ac:dyDescent="0.25">
      <c r="E27" s="2" t="s">
        <v>97</v>
      </c>
      <c r="F27" s="3" t="s">
        <v>98</v>
      </c>
      <c r="G27" s="3"/>
      <c r="H27" s="3"/>
      <c r="I27" s="3"/>
      <c r="J27" s="3"/>
    </row>
    <row r="28" spans="5:10" x14ac:dyDescent="0.25">
      <c r="E28" s="1" t="s">
        <v>99</v>
      </c>
      <c r="F28" s="3" t="s">
        <v>100</v>
      </c>
      <c r="G28" s="3"/>
      <c r="H28" s="3"/>
      <c r="I28" s="3"/>
      <c r="J28" s="3"/>
    </row>
    <row r="29" spans="5:10" x14ac:dyDescent="0.25">
      <c r="E29" s="1" t="s">
        <v>101</v>
      </c>
      <c r="F29" s="3" t="s">
        <v>94</v>
      </c>
      <c r="G29" s="3"/>
      <c r="H29" s="3"/>
      <c r="I29" s="3"/>
      <c r="J29" s="3"/>
    </row>
    <row r="30" spans="5:10" x14ac:dyDescent="0.25">
      <c r="E30" s="1" t="s">
        <v>102</v>
      </c>
      <c r="F30" s="3" t="s">
        <v>103</v>
      </c>
      <c r="G30" s="3"/>
      <c r="H30" s="3"/>
      <c r="I30" s="3"/>
      <c r="J30" s="3"/>
    </row>
    <row r="31" spans="5:10" x14ac:dyDescent="0.25">
      <c r="E31" s="1" t="s">
        <v>104</v>
      </c>
      <c r="F31" s="3" t="s">
        <v>64</v>
      </c>
      <c r="G31" s="3"/>
      <c r="H31" s="3"/>
      <c r="I31" s="3"/>
      <c r="J31" s="3"/>
    </row>
    <row r="32" spans="5:10" ht="30" x14ac:dyDescent="0.25">
      <c r="E32" s="2" t="s">
        <v>105</v>
      </c>
      <c r="F32" s="3" t="s">
        <v>66</v>
      </c>
      <c r="G32" s="3"/>
      <c r="H32" s="3"/>
      <c r="I32" s="3"/>
      <c r="J32" s="3"/>
    </row>
    <row r="33" spans="5:10" x14ac:dyDescent="0.25">
      <c r="E33" s="1" t="s">
        <v>106</v>
      </c>
      <c r="F33" s="3" t="s">
        <v>107</v>
      </c>
      <c r="G33" s="3"/>
      <c r="H33" s="3"/>
      <c r="I33" s="3"/>
      <c r="J33" s="3"/>
    </row>
    <row r="34" spans="5:10" x14ac:dyDescent="0.25">
      <c r="E34" s="1" t="s">
        <v>108</v>
      </c>
      <c r="F34" s="3" t="s">
        <v>109</v>
      </c>
      <c r="G34" s="3"/>
      <c r="H34" s="3"/>
      <c r="I34" s="3"/>
      <c r="J34" s="3"/>
    </row>
    <row r="35" spans="5:10" x14ac:dyDescent="0.25">
      <c r="E35" s="1" t="s">
        <v>110</v>
      </c>
      <c r="F35" s="3" t="s">
        <v>111</v>
      </c>
      <c r="G35" s="3"/>
      <c r="H35" s="3"/>
      <c r="I35" s="3"/>
      <c r="J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LeBever</vt:lpstr>
      <vt:lpstr>Harecourt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Vihula</dc:creator>
  <cp:lastModifiedBy>Thunder Said Energy</cp:lastModifiedBy>
  <dcterms:created xsi:type="dcterms:W3CDTF">2022-03-29T12:05:19Z</dcterms:created>
  <dcterms:modified xsi:type="dcterms:W3CDTF">2022-03-31T03:51:27Z</dcterms:modified>
</cp:coreProperties>
</file>